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5" sheetId="1" r:id="rId1"/>
  </sheets>
  <calcPr calcId="125725" refMode="R1C1" concurrentCalc="0"/>
</workbook>
</file>

<file path=xl/calcChain.xml><?xml version="1.0" encoding="utf-8"?>
<calcChain xmlns="http://schemas.openxmlformats.org/spreadsheetml/2006/main">
  <c r="O3" i="1"/>
  <c r="O4"/>
  <c r="O5"/>
  <c r="O6"/>
  <c r="O7"/>
  <c r="O8"/>
  <c r="L8"/>
  <c r="P8"/>
  <c r="M8"/>
  <c r="N8"/>
  <c r="K8"/>
  <c r="E8"/>
  <c r="B8"/>
  <c r="H8"/>
  <c r="F8"/>
  <c r="C8"/>
  <c r="I8"/>
  <c r="J8"/>
  <c r="G8"/>
  <c r="D8"/>
  <c r="N7"/>
  <c r="N6"/>
  <c r="H6"/>
  <c r="I6"/>
  <c r="J6"/>
  <c r="G6"/>
  <c r="D6"/>
  <c r="N5"/>
  <c r="H5"/>
  <c r="I5"/>
  <c r="J5"/>
  <c r="G5"/>
  <c r="D5"/>
  <c r="N4"/>
  <c r="H4"/>
  <c r="I4"/>
  <c r="J4"/>
  <c r="G4"/>
  <c r="D4"/>
  <c r="N3"/>
  <c r="H3"/>
  <c r="I3"/>
  <c r="J3"/>
  <c r="G3"/>
  <c r="D3"/>
</calcChain>
</file>

<file path=xl/sharedStrings.xml><?xml version="1.0" encoding="utf-8"?>
<sst xmlns="http://schemas.openxmlformats.org/spreadsheetml/2006/main" count="23" uniqueCount="21">
  <si>
    <t xml:space="preserve">Производство молока в сельскохозяйственных организациях городского округа Лотошино на 5 октября 2020 года                                                                                                                                              </t>
  </si>
  <si>
    <t>Наименование сельскохозяйственной организации</t>
  </si>
  <si>
    <t>Поголовье коров на отчетную дату</t>
  </si>
  <si>
    <t xml:space="preserve">Поголовье коров           2019 год </t>
  </si>
  <si>
    <t xml:space="preserve"> +/- к прошлому году</t>
  </si>
  <si>
    <t>Валовый надой молока, кг</t>
  </si>
  <si>
    <t>Валовый надой молока 2019, кг</t>
  </si>
  <si>
    <t xml:space="preserve"> +/- к прошлому году, кг</t>
  </si>
  <si>
    <t>Надой на 1 фуражную корову, кг</t>
  </si>
  <si>
    <t>Надой        на 1 фуражную корову 2019,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</si>
  <si>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</si>
  <si>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</si>
  <si>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2019, кг</t>
  </si>
  <si>
    <t>Реализовано молока в зачетном весе, кг</t>
  </si>
  <si>
    <t>Жирность молока,  %</t>
  </si>
  <si>
    <t>ООО "РусМолоко" отд."Яровое"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</si>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</sst>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workbookViewId="0">
      <selection activeCell="B3" sqref="B3:B6"/>
    </sheetView>
  </sheetViews>
  <sheetFormatPr defaultRowHeight="1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75.7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7</v>
      </c>
      <c r="K2" s="4" t="s">
        <v>10</v>
      </c>
      <c r="L2" s="4" t="s">
        <v>11</v>
      </c>
      <c r="M2" s="4" t="s">
        <v>12</v>
      </c>
      <c r="N2" s="4" t="s">
        <v>7</v>
      </c>
      <c r="O2" s="4" t="s">
        <v>13</v>
      </c>
      <c r="P2" s="5" t="s">
        <v>14</v>
      </c>
    </row>
    <row r="3" spans="1:16" ht="42" customHeight="1">
      <c r="A3" s="6" t="s">
        <v>15</v>
      </c>
      <c r="B3" s="7">
        <v>945</v>
      </c>
      <c r="C3" s="7">
        <v>945</v>
      </c>
      <c r="D3" s="7">
        <f>B3-C3</f>
        <v>0</v>
      </c>
      <c r="E3" s="7">
        <v>15695</v>
      </c>
      <c r="F3" s="7">
        <v>14327</v>
      </c>
      <c r="G3" s="7">
        <f>E3-F3</f>
        <v>1368</v>
      </c>
      <c r="H3" s="8">
        <f t="shared" ref="H3:I6" si="0">E3/B3</f>
        <v>16.608465608465607</v>
      </c>
      <c r="I3" s="9">
        <f t="shared" si="0"/>
        <v>15.160846560846561</v>
      </c>
      <c r="J3" s="8">
        <f>H3-I3</f>
        <v>1.447619047619046</v>
      </c>
      <c r="K3" s="7">
        <v>700</v>
      </c>
      <c r="L3" s="7">
        <v>14995</v>
      </c>
      <c r="M3" s="7">
        <v>13695</v>
      </c>
      <c r="N3" s="7">
        <f t="shared" ref="N3:N8" si="1">L3-M3</f>
        <v>1300</v>
      </c>
      <c r="O3" s="10">
        <f>L3*P3/3.4</f>
        <v>17641.176470588234</v>
      </c>
      <c r="P3" s="11">
        <v>4</v>
      </c>
    </row>
    <row r="4" spans="1:16" ht="42" customHeight="1">
      <c r="A4" s="12" t="s">
        <v>16</v>
      </c>
      <c r="B4" s="13">
        <v>1020</v>
      </c>
      <c r="C4" s="13">
        <v>1062</v>
      </c>
      <c r="D4" s="13">
        <f>B4-C4</f>
        <v>-42</v>
      </c>
      <c r="E4" s="13">
        <v>17984</v>
      </c>
      <c r="F4" s="13">
        <v>16352</v>
      </c>
      <c r="G4" s="13">
        <f>E4-F4</f>
        <v>1632</v>
      </c>
      <c r="H4" s="9">
        <f t="shared" si="0"/>
        <v>17.631372549019609</v>
      </c>
      <c r="I4" s="9">
        <f t="shared" si="0"/>
        <v>15.397363465160076</v>
      </c>
      <c r="J4" s="9">
        <f>H4-I4</f>
        <v>2.234009083859533</v>
      </c>
      <c r="K4" s="13">
        <v>764</v>
      </c>
      <c r="L4" s="13">
        <v>17220</v>
      </c>
      <c r="M4" s="13">
        <v>14705</v>
      </c>
      <c r="N4" s="13">
        <f t="shared" si="1"/>
        <v>2515</v>
      </c>
      <c r="O4" s="14">
        <f>L4*P4/3.4</f>
        <v>19752.352941176472</v>
      </c>
      <c r="P4" s="15">
        <v>3.9</v>
      </c>
    </row>
    <row r="5" spans="1:16" ht="42" customHeight="1">
      <c r="A5" s="12" t="s">
        <v>17</v>
      </c>
      <c r="B5" s="13">
        <v>881</v>
      </c>
      <c r="C5" s="13">
        <v>874</v>
      </c>
      <c r="D5" s="13">
        <f>B5-C5</f>
        <v>7</v>
      </c>
      <c r="E5" s="13">
        <v>15872</v>
      </c>
      <c r="F5" s="13">
        <v>16219</v>
      </c>
      <c r="G5" s="13">
        <f>E5-F5</f>
        <v>-347</v>
      </c>
      <c r="H5" s="9">
        <f t="shared" si="0"/>
        <v>18.015891032917139</v>
      </c>
      <c r="I5" s="9">
        <f t="shared" si="0"/>
        <v>18.55720823798627</v>
      </c>
      <c r="J5" s="9">
        <f>H5-I5</f>
        <v>-0.54131720506913084</v>
      </c>
      <c r="K5" s="13">
        <v>694</v>
      </c>
      <c r="L5" s="13">
        <v>12056</v>
      </c>
      <c r="M5" s="13">
        <v>13183</v>
      </c>
      <c r="N5" s="13">
        <f t="shared" si="1"/>
        <v>-1127</v>
      </c>
      <c r="O5" s="14">
        <f>L5*P5/3.4</f>
        <v>14963.623529411765</v>
      </c>
      <c r="P5" s="15">
        <v>4.22</v>
      </c>
    </row>
    <row r="6" spans="1:16" ht="42" customHeight="1">
      <c r="A6" s="12" t="s">
        <v>18</v>
      </c>
      <c r="B6" s="13">
        <v>384</v>
      </c>
      <c r="C6" s="13">
        <v>560</v>
      </c>
      <c r="D6" s="13">
        <f>B6-C6</f>
        <v>-176</v>
      </c>
      <c r="E6" s="13">
        <v>5839</v>
      </c>
      <c r="F6" s="13">
        <v>7304</v>
      </c>
      <c r="G6" s="13">
        <f>E6-F6</f>
        <v>-1465</v>
      </c>
      <c r="H6" s="9">
        <f t="shared" si="0"/>
        <v>15.205729166666666</v>
      </c>
      <c r="I6" s="9">
        <f t="shared" si="0"/>
        <v>13.042857142857143</v>
      </c>
      <c r="J6" s="9">
        <f>H6-I6</f>
        <v>2.1628720238095234</v>
      </c>
      <c r="K6" s="13">
        <v>850</v>
      </c>
      <c r="L6" s="13">
        <v>4979</v>
      </c>
      <c r="M6" s="13">
        <v>6448</v>
      </c>
      <c r="N6" s="13">
        <f t="shared" si="1"/>
        <v>-1469</v>
      </c>
      <c r="O6" s="14">
        <f>L6*P6/3.4</f>
        <v>5711.2058823529405</v>
      </c>
      <c r="P6" s="15">
        <v>3.9</v>
      </c>
    </row>
    <row r="7" spans="1:16" ht="42" customHeight="1" thickBot="1">
      <c r="A7" s="16" t="s">
        <v>19</v>
      </c>
      <c r="B7" s="17"/>
      <c r="C7" s="17"/>
      <c r="D7" s="17"/>
      <c r="E7" s="17"/>
      <c r="F7" s="17"/>
      <c r="G7" s="17"/>
      <c r="H7" s="18"/>
      <c r="I7" s="18"/>
      <c r="J7" s="18"/>
      <c r="K7" s="17"/>
      <c r="L7" s="17">
        <v>3122</v>
      </c>
      <c r="M7" s="19">
        <v>2474</v>
      </c>
      <c r="N7" s="17">
        <f t="shared" si="1"/>
        <v>648</v>
      </c>
      <c r="O7" s="20">
        <f>L7</f>
        <v>3122</v>
      </c>
      <c r="P7" s="21"/>
    </row>
    <row r="8" spans="1:16" ht="42" customHeight="1" thickBot="1">
      <c r="A8" s="22" t="s">
        <v>20</v>
      </c>
      <c r="B8" s="23">
        <f>SUM(B3:B7)</f>
        <v>3230</v>
      </c>
      <c r="C8" s="23">
        <f>SUM(C3:C6)</f>
        <v>3441</v>
      </c>
      <c r="D8" s="23">
        <f>B8-C8</f>
        <v>-211</v>
      </c>
      <c r="E8" s="23">
        <f>SUM(E3:E7)</f>
        <v>55390</v>
      </c>
      <c r="F8" s="23">
        <f>SUM(F3:F6)</f>
        <v>54202</v>
      </c>
      <c r="G8" s="23">
        <f>E8-F8</f>
        <v>1188</v>
      </c>
      <c r="H8" s="24">
        <f>E8/B8</f>
        <v>17.148606811145513</v>
      </c>
      <c r="I8" s="24">
        <f>F8/C8</f>
        <v>15.751816332461495</v>
      </c>
      <c r="J8" s="24">
        <f>H8-I8</f>
        <v>1.396790478684018</v>
      </c>
      <c r="K8" s="23">
        <f>SUM(K3:K7)</f>
        <v>3008</v>
      </c>
      <c r="L8" s="23">
        <f>SUM(L3:L7)</f>
        <v>52372</v>
      </c>
      <c r="M8" s="23">
        <f>SUM(M3:M7)</f>
        <v>50505</v>
      </c>
      <c r="N8" s="23">
        <f t="shared" si="1"/>
        <v>1867</v>
      </c>
      <c r="O8" s="24">
        <f>SUM(O3:O7)</f>
        <v>61190.358823529416</v>
      </c>
      <c r="P8" s="25">
        <f>O8*3.4/L8</f>
        <v>3.9724894982051477</v>
      </c>
    </row>
  </sheetData>
  <mergeCells count="1">
    <mergeCell ref="A1:P1"/>
  </mergeCells>
  <pageMargins left="0.75" right="0.75" top="1" bottom="1" header="0.5" footer="0.5"/>
  <pageSetup paperSize="9" scale="7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Л.Е.</dc:creator>
  <cp:lastModifiedBy>Назарова Л.Е.</cp:lastModifiedBy>
  <dcterms:created xsi:type="dcterms:W3CDTF">2020-10-06T07:20:51Z</dcterms:created>
  <dcterms:modified xsi:type="dcterms:W3CDTF">2020-10-06T07:21:14Z</dcterms:modified>
</cp:coreProperties>
</file>